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leur\Desktop\Klas 5\Natuurkunde\"/>
    </mc:Choice>
  </mc:AlternateContent>
  <bookViews>
    <workbookView xWindow="0" yWindow="0" windowWidth="20490" windowHeight="679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2" i="1"/>
  <c r="J15" i="1"/>
  <c r="J3" i="1"/>
  <c r="J4" i="1"/>
  <c r="J5" i="1"/>
  <c r="J6" i="1"/>
  <c r="J7" i="1"/>
  <c r="J8" i="1"/>
  <c r="J9" i="1"/>
  <c r="J10" i="1"/>
  <c r="J11" i="1"/>
  <c r="J12" i="1"/>
  <c r="J2" i="1"/>
  <c r="J13" i="1" s="1"/>
  <c r="J14" i="1"/>
  <c r="I8" i="1"/>
  <c r="I9" i="1"/>
  <c r="I10" i="1"/>
  <c r="I11" i="1"/>
  <c r="I12" i="1"/>
  <c r="I13" i="1"/>
  <c r="I14" i="1"/>
  <c r="I15" i="1"/>
  <c r="G2" i="1"/>
  <c r="M2" i="1" s="1"/>
  <c r="G3" i="1"/>
  <c r="G4" i="1"/>
  <c r="G5" i="1"/>
  <c r="G6" i="1"/>
  <c r="G7" i="1"/>
  <c r="I3" i="1"/>
  <c r="I4" i="1"/>
  <c r="I5" i="1"/>
  <c r="I6" i="1"/>
  <c r="I7" i="1"/>
  <c r="I2" i="1"/>
  <c r="H15" i="1"/>
  <c r="H3" i="1"/>
  <c r="H4" i="1"/>
  <c r="H5" i="1"/>
  <c r="H6" i="1"/>
  <c r="H7" i="1"/>
  <c r="H8" i="1"/>
  <c r="H9" i="1"/>
  <c r="H10" i="1"/>
  <c r="H11" i="1"/>
  <c r="H12" i="1"/>
  <c r="H13" i="1"/>
  <c r="H14" i="1"/>
  <c r="H2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G15" i="1" l="1"/>
  <c r="G14" i="1"/>
  <c r="G13" i="1"/>
  <c r="G12" i="1"/>
  <c r="G11" i="1"/>
  <c r="G10" i="1"/>
  <c r="G9" i="1" l="1"/>
  <c r="G8" i="1"/>
</calcChain>
</file>

<file path=xl/sharedStrings.xml><?xml version="1.0" encoding="utf-8"?>
<sst xmlns="http://schemas.openxmlformats.org/spreadsheetml/2006/main" count="31" uniqueCount="21">
  <si>
    <t>Meting</t>
  </si>
  <si>
    <t>enkel</t>
  </si>
  <si>
    <t>dubbel</t>
  </si>
  <si>
    <t>driedubbel</t>
  </si>
  <si>
    <t>vierdubbel</t>
  </si>
  <si>
    <t>soort koord</t>
  </si>
  <si>
    <t>m (g)</t>
  </si>
  <si>
    <t>aantal buiken</t>
  </si>
  <si>
    <t>l (cm)</t>
  </si>
  <si>
    <t xml:space="preserve">golflengte (m) </t>
  </si>
  <si>
    <t>voortplantingssnelheid</t>
  </si>
  <si>
    <t>m (kg)</t>
  </si>
  <si>
    <t>Wortel Fspan (N)</t>
  </si>
  <si>
    <t>mlengte (m)</t>
  </si>
  <si>
    <t>1/wortelmassalengte</t>
  </si>
  <si>
    <t>7. Beide grafieken hebben een lineair verband tussen de assen.</t>
  </si>
  <si>
    <t>c</t>
  </si>
  <si>
    <t>Fspan</t>
  </si>
  <si>
    <t>8. De c is ongeveer 1</t>
  </si>
  <si>
    <t>9. Bij c deel je meter door meter dus heb je geen eenheid</t>
  </si>
  <si>
    <t xml:space="preserve">10. De waarde c is ongeveer 1 en er is een lineair verband tussen de golfsnelheid in een touw en de spankracht en ook tussen golfsnelheid en de massa per lengte-eenheid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</si>
</sst>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1" fontId="0" fillId="0" borderId="0" xfId="0" applyNumberFormat="1"/>
    <xf numFmtId="2" fontId="0" fillId="0" borderId="0" xfId="0" applyNumberFormat="1"/>
    <xf numFmtId="165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Blad1!$G$2:$G$12</c:f>
              <c:numCache>
                <c:formatCode>General</c:formatCode>
                <c:ptCount val="11"/>
                <c:pt idx="0">
                  <c:v>33</c:v>
                </c:pt>
                <c:pt idx="1">
                  <c:v>33</c:v>
                </c:pt>
                <c:pt idx="2" formatCode="0">
                  <c:v>33.033333333333331</c:v>
                </c:pt>
                <c:pt idx="3" formatCode="0">
                  <c:v>45.2</c:v>
                </c:pt>
                <c:pt idx="4" formatCode="0">
                  <c:v>48.25</c:v>
                </c:pt>
                <c:pt idx="5" formatCode="0">
                  <c:v>46.5</c:v>
                </c:pt>
                <c:pt idx="6" formatCode="0">
                  <c:v>67.3</c:v>
                </c:pt>
                <c:pt idx="7" formatCode="0">
                  <c:v>67.3</c:v>
                </c:pt>
                <c:pt idx="8" formatCode="0">
                  <c:v>81.2</c:v>
                </c:pt>
                <c:pt idx="9" formatCode="0">
                  <c:v>90.8</c:v>
                </c:pt>
                <c:pt idx="10" formatCode="0">
                  <c:v>99.4</c:v>
                </c:pt>
              </c:numCache>
            </c:numRef>
          </c:xVal>
          <c:yVal>
            <c:numRef>
              <c:f>Blad1!$I$2:$I$12</c:f>
              <c:numCache>
                <c:formatCode>General</c:formatCode>
                <c:ptCount val="11"/>
                <c:pt idx="0">
                  <c:v>0.49522722057657537</c:v>
                </c:pt>
                <c:pt idx="1">
                  <c:v>0.49522722057657537</c:v>
                </c:pt>
                <c:pt idx="2">
                  <c:v>0.49522722057657537</c:v>
                </c:pt>
                <c:pt idx="3">
                  <c:v>0.70035705179572516</c:v>
                </c:pt>
                <c:pt idx="4">
                  <c:v>0.70035705179572516</c:v>
                </c:pt>
                <c:pt idx="5">
                  <c:v>0.70035705179572516</c:v>
                </c:pt>
                <c:pt idx="6">
                  <c:v>0.99045444115315073</c:v>
                </c:pt>
                <c:pt idx="7">
                  <c:v>0.99045444115315073</c:v>
                </c:pt>
                <c:pt idx="8">
                  <c:v>1.2130539971493437</c:v>
                </c:pt>
                <c:pt idx="9">
                  <c:v>1.4007141035914503</c:v>
                </c:pt>
                <c:pt idx="10">
                  <c:v>1.4856816617297262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135504"/>
        <c:axId val="406135896"/>
      </c:scatterChart>
      <c:valAx>
        <c:axId val="406135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Wortel</a:t>
                </a:r>
                <a:r>
                  <a:rPr lang="nl-NL" baseline="0"/>
                  <a:t> Fspan (N)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06135896"/>
        <c:crosses val="autoZero"/>
        <c:crossBetween val="midCat"/>
      </c:valAx>
      <c:valAx>
        <c:axId val="40613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Golfsnelheid</a:t>
                </a:r>
                <a:r>
                  <a:rPr lang="nl-NL" baseline="0"/>
                  <a:t> (m/s)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06135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213648293963254E-2"/>
          <c:y val="0.15782407407407409"/>
          <c:w val="0.88386351706036748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(Blad1!$G$11,Blad1!$G$13:$G$15)</c:f>
              <c:numCache>
                <c:formatCode>0</c:formatCode>
                <c:ptCount val="4"/>
                <c:pt idx="0">
                  <c:v>90.8</c:v>
                </c:pt>
                <c:pt idx="1">
                  <c:v>64.900000000000006</c:v>
                </c:pt>
                <c:pt idx="2">
                  <c:v>53.900000000000006</c:v>
                </c:pt>
                <c:pt idx="3">
                  <c:v>46.2</c:v>
                </c:pt>
              </c:numCache>
            </c:numRef>
          </c:xVal>
          <c:yVal>
            <c:numRef>
              <c:f>(Blad1!$K$11,Blad1!$K$13:$K$15)</c:f>
              <c:numCache>
                <c:formatCode>General</c:formatCode>
                <c:ptCount val="4"/>
                <c:pt idx="0">
                  <c:v>65.795169495976893</c:v>
                </c:pt>
                <c:pt idx="1">
                  <c:v>46.524210519923543</c:v>
                </c:pt>
                <c:pt idx="2">
                  <c:v>37.986858819879316</c:v>
                </c:pt>
                <c:pt idx="3">
                  <c:v>32.897584747988446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129624"/>
        <c:axId val="329676024"/>
      </c:scatterChart>
      <c:valAx>
        <c:axId val="406129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mlengte</a:t>
                </a:r>
                <a:r>
                  <a:rPr lang="nl-NL" baseline="0"/>
                  <a:t> (m)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29676024"/>
        <c:crosses val="autoZero"/>
        <c:crossBetween val="midCat"/>
      </c:valAx>
      <c:valAx>
        <c:axId val="32967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baseline="0"/>
                  <a:t> 1/wortelmassalengte (m)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06129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457200</xdr:colOff>
      <xdr:row>8</xdr:row>
      <xdr:rowOff>42862</xdr:rowOff>
    </xdr:from>
    <xdr:ext cx="65" cy="172227"/>
    <xdr:sp macro="" textlink="">
      <xdr:nvSpPr>
        <xdr:cNvPr id="2" name="Tekstvak 1"/>
        <xdr:cNvSpPr txBox="1"/>
      </xdr:nvSpPr>
      <xdr:spPr>
        <a:xfrm>
          <a:off x="5943600" y="1566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13</xdr:col>
      <xdr:colOff>123825</xdr:colOff>
      <xdr:row>0</xdr:row>
      <xdr:rowOff>119062</xdr:rowOff>
    </xdr:from>
    <xdr:to>
      <xdr:col>20</xdr:col>
      <xdr:colOff>190500</xdr:colOff>
      <xdr:row>15</xdr:row>
      <xdr:rowOff>95250</xdr:rowOff>
    </xdr:to>
    <xdr:graphicFrame macro="">
      <xdr:nvGraphicFramePr>
        <xdr:cNvPr id="5" name="Grafiek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361950</xdr:colOff>
      <xdr:row>21</xdr:row>
      <xdr:rowOff>133350</xdr:rowOff>
    </xdr:from>
    <xdr:to>
      <xdr:col>20</xdr:col>
      <xdr:colOff>209550</xdr:colOff>
      <xdr:row>36</xdr:row>
      <xdr:rowOff>80962</xdr:rowOff>
    </xdr:to>
    <xdr:graphicFrame macro="">
      <xdr:nvGraphicFramePr>
        <xdr:cNvPr id="6" name="Grafiek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topLeftCell="A9" workbookViewId="0">
      <selection activeCell="A21" sqref="A21"/>
    </sheetView>
  </sheetViews>
  <sheetFormatPr defaultRowHeight="15" x14ac:dyDescent="0.25"/>
  <sheetData>
    <row r="1" spans="1:13" x14ac:dyDescent="0.25">
      <c r="A1" t="s">
        <v>0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17</v>
      </c>
      <c r="M1" s="2" t="s">
        <v>16</v>
      </c>
    </row>
    <row r="2" spans="1:13" x14ac:dyDescent="0.25">
      <c r="A2">
        <v>1</v>
      </c>
      <c r="B2" t="s">
        <v>1</v>
      </c>
      <c r="C2">
        <v>25</v>
      </c>
      <c r="D2">
        <v>1</v>
      </c>
      <c r="E2" s="1">
        <v>33</v>
      </c>
      <c r="F2">
        <f>(2*E2)/100</f>
        <v>0.66</v>
      </c>
      <c r="G2">
        <f>F2*50</f>
        <v>33</v>
      </c>
      <c r="H2">
        <f>C2/1000</f>
        <v>2.5000000000000001E-2</v>
      </c>
      <c r="I2">
        <f>SQRT(H2*9.81)</f>
        <v>0.49522722057657537</v>
      </c>
      <c r="J2">
        <f>0.231/1000</f>
        <v>2.31E-4</v>
      </c>
      <c r="K2">
        <f>1/SQRT(J2)</f>
        <v>65.795169495976893</v>
      </c>
      <c r="L2">
        <f>H2*9.81</f>
        <v>0.24525000000000002</v>
      </c>
      <c r="M2">
        <f>G2/SQRT(L2/J2)</f>
        <v>1.0127807120212162</v>
      </c>
    </row>
    <row r="3" spans="1:13" x14ac:dyDescent="0.25">
      <c r="B3" t="s">
        <v>1</v>
      </c>
      <c r="C3">
        <v>25</v>
      </c>
      <c r="D3">
        <v>2</v>
      </c>
      <c r="E3" s="1">
        <v>66</v>
      </c>
      <c r="F3" s="4">
        <f>E3/100</f>
        <v>0.66</v>
      </c>
      <c r="G3">
        <f t="shared" ref="G3:G15" si="0">F3*50</f>
        <v>33</v>
      </c>
      <c r="H3">
        <f t="shared" ref="H3:H14" si="1">C3/1000</f>
        <v>2.5000000000000001E-2</v>
      </c>
      <c r="I3">
        <f t="shared" ref="I3:I15" si="2">SQRT(H3*9.81)</f>
        <v>0.49522722057657537</v>
      </c>
      <c r="J3">
        <f t="shared" ref="J3:J12" si="3">0.231/1000</f>
        <v>2.31E-4</v>
      </c>
      <c r="K3">
        <f t="shared" ref="K3:K15" si="4">1/SQRT(J3)</f>
        <v>65.795169495976893</v>
      </c>
      <c r="L3">
        <f t="shared" ref="L3:L15" si="5">H3*9.81</f>
        <v>0.24525000000000002</v>
      </c>
      <c r="M3">
        <f t="shared" ref="M3:M15" si="6">G3/SQRT(L3/J3)</f>
        <v>1.0127807120212162</v>
      </c>
    </row>
    <row r="4" spans="1:13" x14ac:dyDescent="0.25">
      <c r="B4" t="s">
        <v>1</v>
      </c>
      <c r="C4">
        <v>25</v>
      </c>
      <c r="D4">
        <v>3</v>
      </c>
      <c r="E4">
        <v>99.1</v>
      </c>
      <c r="F4" s="4">
        <f>(2/3*E4)/100</f>
        <v>0.66066666666666662</v>
      </c>
      <c r="G4" s="3">
        <f t="shared" si="0"/>
        <v>33.033333333333331</v>
      </c>
      <c r="H4">
        <f t="shared" si="1"/>
        <v>2.5000000000000001E-2</v>
      </c>
      <c r="I4">
        <f t="shared" si="2"/>
        <v>0.49522722057657537</v>
      </c>
      <c r="J4">
        <f t="shared" si="3"/>
        <v>2.31E-4</v>
      </c>
      <c r="K4">
        <f t="shared" si="4"/>
        <v>65.795169495976893</v>
      </c>
      <c r="L4">
        <f t="shared" si="5"/>
        <v>0.24525000000000002</v>
      </c>
      <c r="M4">
        <f t="shared" si="6"/>
        <v>1.0138037228414396</v>
      </c>
    </row>
    <row r="5" spans="1:13" x14ac:dyDescent="0.25">
      <c r="A5">
        <v>2</v>
      </c>
      <c r="B5" t="s">
        <v>1</v>
      </c>
      <c r="C5">
        <v>50</v>
      </c>
      <c r="D5">
        <v>1</v>
      </c>
      <c r="E5">
        <v>45.2</v>
      </c>
      <c r="F5">
        <f>(2*E5)/100</f>
        <v>0.90400000000000003</v>
      </c>
      <c r="G5" s="3">
        <f t="shared" si="0"/>
        <v>45.2</v>
      </c>
      <c r="H5" s="5">
        <f t="shared" si="1"/>
        <v>0.05</v>
      </c>
      <c r="I5">
        <f t="shared" si="2"/>
        <v>0.70035705179572516</v>
      </c>
      <c r="J5">
        <f t="shared" si="3"/>
        <v>2.31E-4</v>
      </c>
      <c r="K5">
        <f t="shared" si="4"/>
        <v>65.795169495976893</v>
      </c>
      <c r="L5">
        <f t="shared" si="5"/>
        <v>0.49050000000000005</v>
      </c>
      <c r="M5">
        <f t="shared" si="6"/>
        <v>0.9809004164089824</v>
      </c>
    </row>
    <row r="6" spans="1:13" x14ac:dyDescent="0.25">
      <c r="B6" t="s">
        <v>1</v>
      </c>
      <c r="C6">
        <v>50</v>
      </c>
      <c r="D6">
        <v>2</v>
      </c>
      <c r="E6">
        <v>96.5</v>
      </c>
      <c r="F6">
        <f>E6/100</f>
        <v>0.96499999999999997</v>
      </c>
      <c r="G6" s="3">
        <f t="shared" si="0"/>
        <v>48.25</v>
      </c>
      <c r="H6" s="5">
        <f t="shared" si="1"/>
        <v>0.05</v>
      </c>
      <c r="I6">
        <f t="shared" si="2"/>
        <v>0.70035705179572516</v>
      </c>
      <c r="J6">
        <f t="shared" si="3"/>
        <v>2.31E-4</v>
      </c>
      <c r="K6">
        <f t="shared" si="4"/>
        <v>65.795169495976893</v>
      </c>
      <c r="L6">
        <f t="shared" si="5"/>
        <v>0.49050000000000005</v>
      </c>
      <c r="M6">
        <f t="shared" si="6"/>
        <v>1.0470894931799424</v>
      </c>
    </row>
    <row r="7" spans="1:13" x14ac:dyDescent="0.25">
      <c r="B7" t="s">
        <v>1</v>
      </c>
      <c r="C7">
        <v>50</v>
      </c>
      <c r="D7">
        <v>3</v>
      </c>
      <c r="E7" s="3">
        <v>139.5</v>
      </c>
      <c r="F7">
        <f>(2/3*E7)/100</f>
        <v>0.93</v>
      </c>
      <c r="G7" s="3">
        <f t="shared" si="0"/>
        <v>46.5</v>
      </c>
      <c r="H7" s="5">
        <f t="shared" si="1"/>
        <v>0.05</v>
      </c>
      <c r="I7">
        <f t="shared" si="2"/>
        <v>0.70035705179572516</v>
      </c>
      <c r="J7">
        <f t="shared" si="3"/>
        <v>2.31E-4</v>
      </c>
      <c r="K7">
        <f t="shared" si="4"/>
        <v>65.795169495976893</v>
      </c>
      <c r="L7">
        <f t="shared" si="5"/>
        <v>0.49050000000000005</v>
      </c>
      <c r="M7">
        <f t="shared" si="6"/>
        <v>1.0091121540490637</v>
      </c>
    </row>
    <row r="8" spans="1:13" x14ac:dyDescent="0.25">
      <c r="A8">
        <v>3</v>
      </c>
      <c r="B8" t="s">
        <v>1</v>
      </c>
      <c r="C8">
        <v>100</v>
      </c>
      <c r="D8">
        <v>1</v>
      </c>
      <c r="E8">
        <v>67.3</v>
      </c>
      <c r="F8">
        <f>(2*E8)/100</f>
        <v>1.3459999999999999</v>
      </c>
      <c r="G8" s="3">
        <f t="shared" si="0"/>
        <v>67.3</v>
      </c>
      <c r="H8" s="5">
        <f t="shared" si="1"/>
        <v>0.1</v>
      </c>
      <c r="I8">
        <f t="shared" si="2"/>
        <v>0.99045444115315073</v>
      </c>
      <c r="J8">
        <f t="shared" si="3"/>
        <v>2.31E-4</v>
      </c>
      <c r="K8">
        <f t="shared" si="4"/>
        <v>65.795169495976893</v>
      </c>
      <c r="L8">
        <f t="shared" si="5"/>
        <v>0.98100000000000009</v>
      </c>
      <c r="M8">
        <f t="shared" si="6"/>
        <v>1.0327294230155735</v>
      </c>
    </row>
    <row r="9" spans="1:13" x14ac:dyDescent="0.25">
      <c r="B9" t="s">
        <v>1</v>
      </c>
      <c r="C9">
        <v>100</v>
      </c>
      <c r="D9">
        <v>2</v>
      </c>
      <c r="E9" s="3">
        <v>134.6</v>
      </c>
      <c r="F9">
        <f>E9/100</f>
        <v>1.3459999999999999</v>
      </c>
      <c r="G9" s="3">
        <f t="shared" si="0"/>
        <v>67.3</v>
      </c>
      <c r="H9" s="5">
        <f t="shared" si="1"/>
        <v>0.1</v>
      </c>
      <c r="I9">
        <f t="shared" si="2"/>
        <v>0.99045444115315073</v>
      </c>
      <c r="J9">
        <f t="shared" si="3"/>
        <v>2.31E-4</v>
      </c>
      <c r="K9">
        <f t="shared" si="4"/>
        <v>65.795169495976893</v>
      </c>
      <c r="L9">
        <f t="shared" si="5"/>
        <v>0.98100000000000009</v>
      </c>
      <c r="M9">
        <f t="shared" si="6"/>
        <v>1.0327294230155735</v>
      </c>
    </row>
    <row r="10" spans="1:13" x14ac:dyDescent="0.25">
      <c r="A10">
        <v>4</v>
      </c>
      <c r="B10" t="s">
        <v>1</v>
      </c>
      <c r="C10">
        <v>150</v>
      </c>
      <c r="D10">
        <v>1</v>
      </c>
      <c r="E10">
        <v>81.2</v>
      </c>
      <c r="F10">
        <f t="shared" ref="F10:F15" si="7">(2*E10)/100</f>
        <v>1.6240000000000001</v>
      </c>
      <c r="G10" s="3">
        <f t="shared" si="0"/>
        <v>81.2</v>
      </c>
      <c r="H10" s="5">
        <f t="shared" si="1"/>
        <v>0.15</v>
      </c>
      <c r="I10">
        <f t="shared" si="2"/>
        <v>1.2130539971493437</v>
      </c>
      <c r="J10">
        <f t="shared" si="3"/>
        <v>2.31E-4</v>
      </c>
      <c r="K10">
        <f t="shared" si="4"/>
        <v>65.795169495976893</v>
      </c>
      <c r="L10">
        <f t="shared" si="5"/>
        <v>1.4715</v>
      </c>
      <c r="M10">
        <f t="shared" si="6"/>
        <v>1.0173769314227807</v>
      </c>
    </row>
    <row r="11" spans="1:13" x14ac:dyDescent="0.25">
      <c r="A11">
        <v>5</v>
      </c>
      <c r="B11" t="s">
        <v>1</v>
      </c>
      <c r="C11">
        <v>200</v>
      </c>
      <c r="D11">
        <v>1</v>
      </c>
      <c r="E11">
        <v>90.8</v>
      </c>
      <c r="F11">
        <f t="shared" si="7"/>
        <v>1.8159999999999998</v>
      </c>
      <c r="G11" s="3">
        <f t="shared" si="0"/>
        <v>90.8</v>
      </c>
      <c r="H11" s="5">
        <f t="shared" si="1"/>
        <v>0.2</v>
      </c>
      <c r="I11">
        <f t="shared" si="2"/>
        <v>1.4007141035914503</v>
      </c>
      <c r="J11">
        <f t="shared" si="3"/>
        <v>2.31E-4</v>
      </c>
      <c r="K11">
        <f t="shared" si="4"/>
        <v>65.795169495976893</v>
      </c>
      <c r="L11">
        <f t="shared" si="5"/>
        <v>1.9620000000000002</v>
      </c>
      <c r="M11">
        <f t="shared" si="6"/>
        <v>0.9852406837382256</v>
      </c>
    </row>
    <row r="12" spans="1:13" x14ac:dyDescent="0.25">
      <c r="A12">
        <v>6</v>
      </c>
      <c r="B12" t="s">
        <v>1</v>
      </c>
      <c r="C12">
        <v>225</v>
      </c>
      <c r="D12">
        <v>1</v>
      </c>
      <c r="E12">
        <v>99.4</v>
      </c>
      <c r="F12">
        <f t="shared" si="7"/>
        <v>1.9880000000000002</v>
      </c>
      <c r="G12" s="3">
        <f t="shared" si="0"/>
        <v>99.4</v>
      </c>
      <c r="H12">
        <f t="shared" si="1"/>
        <v>0.22500000000000001</v>
      </c>
      <c r="I12">
        <f t="shared" si="2"/>
        <v>1.4856816617297262</v>
      </c>
      <c r="J12">
        <f t="shared" si="3"/>
        <v>2.31E-4</v>
      </c>
      <c r="K12">
        <f t="shared" si="4"/>
        <v>65.795169495976893</v>
      </c>
      <c r="L12">
        <f t="shared" si="5"/>
        <v>2.2072500000000002</v>
      </c>
      <c r="M12">
        <f t="shared" si="6"/>
        <v>1.0168727553021102</v>
      </c>
    </row>
    <row r="13" spans="1:13" x14ac:dyDescent="0.25">
      <c r="A13">
        <v>7</v>
      </c>
      <c r="B13" t="s">
        <v>2</v>
      </c>
      <c r="C13">
        <v>200</v>
      </c>
      <c r="D13">
        <v>1</v>
      </c>
      <c r="E13">
        <v>64.900000000000006</v>
      </c>
      <c r="F13">
        <f t="shared" si="7"/>
        <v>1.298</v>
      </c>
      <c r="G13" s="3">
        <f t="shared" si="0"/>
        <v>64.900000000000006</v>
      </c>
      <c r="H13" s="5">
        <f t="shared" si="1"/>
        <v>0.2</v>
      </c>
      <c r="I13">
        <f t="shared" si="2"/>
        <v>1.4007141035914503</v>
      </c>
      <c r="J13">
        <f>J2*2</f>
        <v>4.6200000000000001E-4</v>
      </c>
      <c r="K13">
        <f t="shared" si="4"/>
        <v>46.524210519923543</v>
      </c>
      <c r="L13">
        <f t="shared" si="5"/>
        <v>1.9620000000000002</v>
      </c>
      <c r="M13">
        <f t="shared" si="6"/>
        <v>0.99590103348752945</v>
      </c>
    </row>
    <row r="14" spans="1:13" x14ac:dyDescent="0.25">
      <c r="A14">
        <v>8</v>
      </c>
      <c r="B14" t="s">
        <v>3</v>
      </c>
      <c r="C14">
        <v>200</v>
      </c>
      <c r="D14">
        <v>1</v>
      </c>
      <c r="E14">
        <v>53.9</v>
      </c>
      <c r="F14">
        <f t="shared" si="7"/>
        <v>1.0780000000000001</v>
      </c>
      <c r="G14" s="3">
        <f t="shared" si="0"/>
        <v>53.900000000000006</v>
      </c>
      <c r="H14" s="5">
        <f t="shared" si="1"/>
        <v>0.2</v>
      </c>
      <c r="I14">
        <f t="shared" si="2"/>
        <v>1.4007141035914503</v>
      </c>
      <c r="J14">
        <f>J3*3</f>
        <v>6.9300000000000004E-4</v>
      </c>
      <c r="K14">
        <f t="shared" si="4"/>
        <v>37.986858819879316</v>
      </c>
      <c r="L14">
        <f t="shared" si="5"/>
        <v>1.9620000000000002</v>
      </c>
      <c r="M14">
        <f t="shared" si="6"/>
        <v>1.0129916860287171</v>
      </c>
    </row>
    <row r="15" spans="1:13" x14ac:dyDescent="0.25">
      <c r="A15">
        <v>9</v>
      </c>
      <c r="B15" t="s">
        <v>4</v>
      </c>
      <c r="C15">
        <v>200</v>
      </c>
      <c r="D15">
        <v>1</v>
      </c>
      <c r="E15">
        <v>46.2</v>
      </c>
      <c r="F15">
        <f t="shared" si="7"/>
        <v>0.92400000000000004</v>
      </c>
      <c r="G15" s="3">
        <f t="shared" si="0"/>
        <v>46.2</v>
      </c>
      <c r="H15" s="5">
        <f>C15/1000</f>
        <v>0.2</v>
      </c>
      <c r="I15">
        <f t="shared" si="2"/>
        <v>1.4007141035914503</v>
      </c>
      <c r="J15">
        <f>J2*4</f>
        <v>9.2400000000000002E-4</v>
      </c>
      <c r="K15">
        <f t="shared" si="4"/>
        <v>32.897584747988446</v>
      </c>
      <c r="L15">
        <f t="shared" si="5"/>
        <v>1.9620000000000002</v>
      </c>
      <c r="M15">
        <f t="shared" si="6"/>
        <v>1.0026017530551987</v>
      </c>
    </row>
    <row r="18" spans="1:1" x14ac:dyDescent="0.25">
      <c r="A18" t="s">
        <v>15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Fleur</dc:creator>
  <cp:lastModifiedBy>Fleur</cp:lastModifiedBy>
  <dcterms:created xsi:type="dcterms:W3CDTF">2019-09-09T11:39:04Z</dcterms:created>
  <dcterms:modified xsi:type="dcterms:W3CDTF">2019-10-10T13:56:17Z</dcterms:modified>
</cp:coreProperties>
</file>